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filterPrivacy="1" defaultThemeVersion="164011"/>
  <workbookProtection workbookAlgorithmName="SHA-512" workbookHashValue="PPuZvEutMxJ9LObHx5g9bsMnQbECnGrICdZGH09zAwMRFGFj0hufPc15b4c03zpwXzBGF38nzV//OAa7wAXj4w==" workbookSaltValue="K1WN/LOAs0vZ6fEbiVTTXQ==" workbookSpinCount="100000" lockStructure="1"/>
  <bookViews>
    <workbookView xWindow="0" yWindow="0" windowWidth="21600" windowHeight="11640"/>
  </bookViews>
  <sheets>
    <sheet name="Outil GA" sheetId="1" r:id="rId1"/>
  </sheets>
  <definedNames>
    <definedName name="Z_9818BF9A_F352_4E11_A0FF_2BE0CD5DB55C_.wvu.PrintArea" localSheetId="0" hidden="1">'Outil GA'!$A$1:$H$49</definedName>
    <definedName name="_xlnm.Print_Area" localSheetId="0">'Outil GA'!$A$1:$H$49</definedName>
  </definedNames>
  <calcPr calcId="171027"/>
  <customWorkbookViews>
    <customWorkbookView name="outilGA" guid="{9818BF9A-F352-4E11-A0FF-2BE0CD5DB55C}" maximized="1" xWindow="-11" yWindow="-11" windowWidth="2182" windowHeight="1402" activeSheetId="1" showFormulaBar="0"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B19" i="1" l="1"/>
  <c r="B18" i="1"/>
  <c r="B24" i="1" l="1"/>
  <c r="D18" i="1"/>
  <c r="B39" i="1"/>
  <c r="D19" i="1"/>
  <c r="B38" i="1"/>
  <c r="B27" i="1"/>
  <c r="B26" i="1"/>
  <c r="B25" i="1"/>
  <c r="B23" i="1"/>
</calcChain>
</file>

<file path=xl/sharedStrings.xml><?xml version="1.0" encoding="utf-8"?>
<sst xmlns="http://schemas.openxmlformats.org/spreadsheetml/2006/main" count="36" uniqueCount="35">
  <si>
    <t>Effectif</t>
  </si>
  <si>
    <t>Reparti de la manière suivante</t>
  </si>
  <si>
    <t>Valeur Achat HT</t>
  </si>
  <si>
    <t>Traitement des déchets alimentaires par un prestataire</t>
  </si>
  <si>
    <t>Manutention des déchets alimentaires</t>
  </si>
  <si>
    <t>Moyenne des 10 magasins</t>
  </si>
  <si>
    <t xml:space="preserve">Vous pourriez réduire de </t>
  </si>
  <si>
    <t xml:space="preserve">Soit l'équivalent de </t>
  </si>
  <si>
    <t>repas par an</t>
  </si>
  <si>
    <t>Estimation du coût du poids du GA</t>
  </si>
  <si>
    <t>€</t>
  </si>
  <si>
    <t>Votre magasin</t>
  </si>
  <si>
    <t>CA alimentaire en  €</t>
  </si>
  <si>
    <t>CA Magasin hors carburant en €</t>
  </si>
  <si>
    <t>Les économies potentielles en travaillant sur la réduction du GA</t>
  </si>
  <si>
    <t>Répartition du complet du GA estimé</t>
  </si>
  <si>
    <t>le gaspillage alimentaire du magasin</t>
  </si>
  <si>
    <t>la quantité de marchandisés jetée</t>
  </si>
  <si>
    <t>La répartition du coût complet des déchets est faîte sur la base de la moyenne des 10 magasins témoins. La plus grande part de celui-ci est liée à la valeur des marchandises achetées, augmentée par la manutention et le traitement des déchets. La part énergétique est négligeable.</t>
  </si>
  <si>
    <t>Les magasins participants à l'opération ont en moyenne réduit de 18% le coût du gaspillage alimentaire.</t>
  </si>
  <si>
    <t>Les magasins participants à l'opération ont en moyenne réduit de 22% le poids du gaspillage alimentaire.</t>
  </si>
  <si>
    <t>Coût du gaspillage alimentaire en intégrant la gestion des déchets et la main d’œuvre. La marchandise donnée doit être déduite de ce montant. (Hypothèse : le cout complet du GA est en moyenne de 0,92% du CA alimentaire du magasin)</t>
  </si>
  <si>
    <r>
      <rPr>
        <b/>
        <i/>
        <u/>
        <sz val="10"/>
        <color theme="1" tint="0.34998626667073579"/>
        <rFont val="Century Gothic"/>
        <family val="2"/>
      </rPr>
      <t xml:space="preserve">Mode d'emploi </t>
    </r>
    <r>
      <rPr>
        <b/>
        <i/>
        <sz val="10"/>
        <color theme="1" tint="0.34998626667073579"/>
        <rFont val="Century Gothic"/>
        <family val="2"/>
      </rPr>
      <t>:</t>
    </r>
    <r>
      <rPr>
        <i/>
        <sz val="10"/>
        <color theme="1" tint="0.34998626667073579"/>
        <rFont val="Century Gothic"/>
        <family val="2"/>
      </rPr>
      <t xml:space="preserve"> Les cases grises sont à compléter avec vos données. Seuls le CA alimentaire et l'effectif viennent modifier les résultats de cette évaluation. Le CA du magasin permet juste de poser le contexte et le rendre visible sur ce même support. </t>
    </r>
  </si>
  <si>
    <t>Liens vers les fiches de l'opération</t>
  </si>
  <si>
    <t>Chiffre d'affaires du magasin hors carburants HT</t>
  </si>
  <si>
    <t xml:space="preserve">Chiffre d'affaire du magasin sur les rayons alimentaires </t>
  </si>
  <si>
    <t>Ou</t>
  </si>
  <si>
    <t>Le poids du gaspillage alimentaire est de</t>
  </si>
  <si>
    <t>Calculé sur la base de 500 g par repas</t>
  </si>
  <si>
    <t xml:space="preserve">Cet outil a pour objectif de vous aider à évaluer le coût et le poids du GA dans votre magasin. Il permet également d'estimer le potentiel d'amélioration sur ce sujet. Cet outil estime ces éléments sur la base de votre chiffre d'affaire alimentaire et les moyennes des résultats des 10  magasins témoins. Ces résultats sont donnés à titre indicatif et ne peuvent remplacer un diagnostic détaillé pouvant être réalisé en interne ou par l'intermédiaire d'un bureau d'étude. L'ADEME peut soutenir ce type de démarche qui garantit la construction d'un plan d'action adapté à chaque magasin. Les retours des magasins et les exemples d'actions sont disponibles sur le site de l'ADEME. </t>
  </si>
  <si>
    <t>Effectif du magasin en équivalent temps pleins sur une année en nombre</t>
  </si>
  <si>
    <t xml:space="preserve">Le coût complet du gaspillage alimentaire s'élève à </t>
  </si>
  <si>
    <t>Quantité de marchandise jetée chaque année calculée sur la base de 1,6 tonne de marchandise jetée par M€ de CA alimentaire</t>
  </si>
  <si>
    <t>Main-d'œuvre</t>
  </si>
  <si>
    <t>Énergie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</si>
</sst>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 _€_-;\-* #,##0.00\ _€_-;_-* &quot;-&quot;??\ _€_-;_-@_-"/>
    <numFmt numFmtId="164" formatCode="_-* #,##0\ &quot;€&quot;_-;\-* #,##0\ &quot;€&quot;_-;_-* &quot;-&quot;??\ &quot;€&quot;_-;_-@_-"/>
    <numFmt numFmtId="165" formatCode="#,#00&quot; €/an&quot;"/>
    <numFmt numFmtId="166" formatCode="#,#00&quot; tonnes/an&quot;"/>
    <numFmt numFmtId="167" formatCode="_-* #,##0\ _€_-;\-* #,##0\ _€_-;_-* &quot;-&quot;??\ _€_-;_-@_-"/>
    <numFmt numFmtId="168" formatCode="#,#00&quot; €/salarié/an&quot;"/>
    <numFmt numFmtId="169" formatCode="#,#00&quot; kg/salarié/an&quot;"/>
    <numFmt numFmtId="170" formatCode="#,##0&quot; tonnes/an&quot;"/>
  </numFmts>
  <fonts count="14" x14ac:knownFonts="1">
    <font>
      <sz val="11"/>
      <color theme="1"/>
      <name val="Calibri"/>
      <family val="2"/>
      <scheme val="minor"/>
    </font>
    <font>
      <sz val="11"/>
      <color theme="1"/>
      <name val="Calibri"/>
      <family val="2"/>
      <scheme val="minor"/>
    </font>
    <font>
      <sz val="11"/>
      <color theme="1"/>
      <name val="Century Gothic"/>
      <family val="2"/>
    </font>
    <font>
      <b/>
      <sz val="14"/>
      <color theme="0"/>
      <name val="Century Gothic"/>
      <family val="2"/>
    </font>
    <font>
      <b/>
      <sz val="14"/>
      <color theme="9"/>
      <name val="Century Gothic"/>
      <family val="2"/>
    </font>
    <font>
      <i/>
      <sz val="10"/>
      <color theme="1" tint="0.34998626667073579"/>
      <name val="Century Gothic"/>
      <family val="2"/>
    </font>
    <font>
      <i/>
      <sz val="9"/>
      <color theme="1"/>
      <name val="Century Gothic"/>
      <family val="2"/>
    </font>
    <font>
      <i/>
      <sz val="9"/>
      <color theme="1" tint="0.34998626667073579"/>
      <name val="Century Gothic"/>
      <family val="2"/>
    </font>
    <font>
      <b/>
      <sz val="12"/>
      <color rgb="FFFF0000"/>
      <name val="Century Gothic"/>
      <family val="2"/>
    </font>
    <font>
      <b/>
      <i/>
      <u/>
      <sz val="10"/>
      <color theme="1" tint="0.34998626667073579"/>
      <name val="Century Gothic"/>
      <family val="2"/>
    </font>
    <font>
      <b/>
      <i/>
      <sz val="10"/>
      <color theme="1" tint="0.34998626667073579"/>
      <name val="Century Gothic"/>
      <family val="2"/>
    </font>
    <font>
      <u/>
      <sz val="11"/>
      <color theme="10"/>
      <name val="Calibri"/>
      <family val="2"/>
      <scheme val="minor"/>
    </font>
    <font>
      <u/>
      <sz val="9"/>
      <color theme="10"/>
      <name val="Century Gothic"/>
      <family val="2"/>
    </font>
    <font>
      <sz val="10"/>
      <color theme="1"/>
      <name val="Century Gothic"/>
      <family val="2"/>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4" tint="-0.249977111117893"/>
        <bgColor indexed="64"/>
      </patternFill>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cellStyleXfs>
  <cellXfs count="30">
    <xf numFmtId="0" fontId="0" fillId="0" borderId="0" xfId="0"/>
    <xf numFmtId="164" fontId="2" fillId="2" borderId="1" xfId="1" applyNumberFormat="1" applyFont="1" applyFill="1" applyBorder="1" applyAlignment="1" applyProtection="1">
      <alignment horizontal="center" vertical="center" wrapText="1"/>
      <protection locked="0"/>
    </xf>
    <xf numFmtId="167" fontId="2" fillId="2" borderId="1" xfId="3"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2" fillId="0" borderId="1" xfId="0" applyFont="1" applyBorder="1" applyAlignment="1" applyProtection="1">
      <alignment horizontal="center" vertical="center" wrapText="1"/>
    </xf>
    <xf numFmtId="165" fontId="8" fillId="0" borderId="1" xfId="1" applyNumberFormat="1" applyFont="1" applyBorder="1" applyAlignment="1" applyProtection="1">
      <alignment horizontal="center" vertical="center" wrapText="1"/>
    </xf>
    <xf numFmtId="0" fontId="13" fillId="0" borderId="1" xfId="0" applyFont="1" applyBorder="1" applyAlignment="1" applyProtection="1">
      <alignment horizontal="center" vertical="center" textRotation="90" wrapText="1"/>
    </xf>
    <xf numFmtId="168" fontId="8" fillId="0" borderId="1" xfId="1" applyNumberFormat="1" applyFont="1" applyBorder="1" applyAlignment="1" applyProtection="1">
      <alignment horizontal="center" vertical="center" wrapText="1"/>
    </xf>
    <xf numFmtId="166" fontId="8" fillId="0" borderId="1" xfId="1" applyNumberFormat="1" applyFont="1" applyBorder="1" applyAlignment="1" applyProtection="1">
      <alignment horizontal="center" vertical="center" wrapText="1"/>
    </xf>
    <xf numFmtId="169" fontId="8" fillId="0" borderId="1" xfId="1" applyNumberFormat="1" applyFont="1" applyBorder="1" applyAlignment="1" applyProtection="1">
      <alignment horizontal="center" vertical="center" wrapText="1"/>
    </xf>
    <xf numFmtId="164" fontId="2" fillId="0" borderId="1" xfId="1" applyNumberFormat="1" applyFont="1" applyBorder="1" applyAlignment="1" applyProtection="1">
      <alignment horizontal="center" vertical="center" wrapText="1"/>
    </xf>
    <xf numFmtId="9" fontId="2" fillId="0" borderId="1" xfId="2" applyFont="1" applyBorder="1" applyAlignment="1" applyProtection="1">
      <alignment horizontal="center" vertical="center" wrapText="1"/>
    </xf>
    <xf numFmtId="165" fontId="4" fillId="0" borderId="1" xfId="1" applyNumberFormat="1" applyFont="1" applyBorder="1" applyAlignment="1" applyProtection="1">
      <alignment horizontal="center" vertical="center" wrapText="1"/>
    </xf>
    <xf numFmtId="170" fontId="4" fillId="0" borderId="1" xfId="1" applyNumberFormat="1" applyFont="1" applyBorder="1" applyAlignment="1" applyProtection="1">
      <alignment horizontal="center" vertical="center" wrapText="1"/>
    </xf>
    <xf numFmtId="0" fontId="2" fillId="0" borderId="1" xfId="0" applyFont="1" applyBorder="1" applyAlignment="1" applyProtection="1">
      <alignment horizontal="right" vertical="center" wrapText="1"/>
    </xf>
    <xf numFmtId="167" fontId="4" fillId="0" borderId="1" xfId="3" applyNumberFormat="1" applyFont="1" applyBorder="1" applyAlignment="1" applyProtection="1">
      <alignment horizontal="center" vertical="center" wrapText="1"/>
    </xf>
    <xf numFmtId="0" fontId="5" fillId="5" borderId="0" xfId="0" applyFont="1" applyFill="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12" fillId="5" borderId="0" xfId="4" applyFont="1" applyFill="1" applyAlignment="1" applyProtection="1">
      <alignment horizontal="right" vertical="center" wrapText="1"/>
      <protection locked="0"/>
    </xf>
    <xf numFmtId="0" fontId="6"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3" fillId="3" borderId="1" xfId="0" applyFont="1" applyFill="1" applyBorder="1" applyAlignment="1" applyProtection="1">
      <alignment horizontal="right" vertical="center" wrapText="1"/>
    </xf>
  </cellXfs>
  <cellStyles count="5">
    <cellStyle name="Lien hypertexte" xfId="4" builtinId="8"/>
    <cellStyle name="Milliers" xfId="3" builtinId="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761994274423145"/>
          <c:y val="0.12773177988772655"/>
          <c:w val="0.4384458932008683"/>
          <c:h val="0.75209128966846295"/>
        </c:manualLayout>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A698-4467-B1AB-1942F7286107}"/>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A698-4467-B1AB-1942F7286107}"/>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A698-4467-B1AB-1942F7286107}"/>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A698-4467-B1AB-1942F7286107}"/>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A698-4467-B1AB-1942F7286107}"/>
              </c:ext>
            </c:extLst>
          </c:dPt>
          <c:dLbls>
            <c:dLbl>
              <c:idx val="0"/>
              <c:layout>
                <c:manualLayout>
                  <c:x val="6.0687848692280298E-2"/>
                  <c:y val="-0.4188246443221521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698-4467-B1AB-1942F7286107}"/>
                </c:ext>
              </c:extLst>
            </c:dLbl>
            <c:dLbl>
              <c:idx val="1"/>
              <c:layout>
                <c:manualLayout>
                  <c:x val="4.2564206937782643E-3"/>
                  <c:y val="1.548784662786716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698-4467-B1AB-1942F7286107}"/>
                </c:ext>
              </c:extLst>
            </c:dLbl>
            <c:dLbl>
              <c:idx val="2"/>
              <c:layout>
                <c:manualLayout>
                  <c:x val="5.0336458346583899E-3"/>
                  <c:y val="1.93313933584388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698-4467-B1AB-1942F7286107}"/>
                </c:ext>
              </c:extLst>
            </c:dLbl>
            <c:dLbl>
              <c:idx val="3"/>
              <c:layout>
                <c:manualLayout>
                  <c:x val="1.8287232187859638E-2"/>
                  <c:y val="-2.470614115186027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698-4467-B1AB-1942F7286107}"/>
                </c:ext>
              </c:extLst>
            </c:dLbl>
            <c:dLbl>
              <c:idx val="4"/>
              <c:layout>
                <c:manualLayout>
                  <c:x val="1.358983895857239E-2"/>
                  <c:y val="-1.179203334114219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698-4467-B1AB-1942F7286107}"/>
                </c:ext>
              </c:extLst>
            </c:dLbl>
            <c:numFmt formatCode="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'Outil GA'!$A$23:$A$27</c:f>
              <c:strCache>
                <c:ptCount val="5"/>
                <c:pt idx="0">
                  <c:v>Valeur Achat HT</c:v>
                </c:pt>
                <c:pt idx="1">
                  <c:v>Main-d'œuvre</c:v>
                </c:pt>
                <c:pt idx="2">
                  <c:v>Énergie</c:v>
                </c:pt>
                <c:pt idx="3">
                  <c:v>Traitement des déchets alimentaires par un prestataire</c:v>
                </c:pt>
                <c:pt idx="4">
                  <c:v>Manutention des déchets alimentaires</c:v>
                </c:pt>
              </c:strCache>
            </c:strRef>
          </c:cat>
          <c:val>
            <c:numRef>
              <c:f>'Outil GA'!$B$23:$B$27</c:f>
              <c:numCache>
                <c:formatCode>_-* #\ ##0\ "€"_-;\-* #\ ##0\ "€"_-;_-* "-"??\ "€"_-;_-@_-</c:formatCode>
                <c:ptCount val="5"/>
                <c:pt idx="0">
                  <c:v>139840</c:v>
                </c:pt>
                <c:pt idx="1">
                  <c:v>22080</c:v>
                </c:pt>
                <c:pt idx="2">
                  <c:v>1600.8</c:v>
                </c:pt>
                <c:pt idx="3">
                  <c:v>11923.199999999999</c:v>
                </c:pt>
                <c:pt idx="4">
                  <c:v>7911.9999999999991</c:v>
                </c:pt>
              </c:numCache>
            </c:numRef>
          </c:val>
          <c:extLst>
            <c:ext xmlns:c16="http://schemas.microsoft.com/office/drawing/2014/chart" uri="{C3380CC4-5D6E-409C-BE32-E72D297353CC}">
              <c16:uniqueId val="{0000000A-A698-4467-B1AB-1942F7286107}"/>
            </c:ext>
          </c:extLst>
        </c:ser>
        <c:dLbls>
          <c:showLegendKey val="0"/>
          <c:showVal val="0"/>
          <c:showCatName val="0"/>
          <c:showSerName val="0"/>
          <c:showPercent val="1"/>
          <c:showBubbleSize val="0"/>
          <c:showLeaderLines val="0"/>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12699</xdr:rowOff>
    </xdr:from>
    <xdr:to>
      <xdr:col>5</xdr:col>
      <xdr:colOff>0</xdr:colOff>
      <xdr:row>32</xdr:row>
      <xdr:rowOff>165100</xdr:rowOff>
    </xdr:to>
    <xdr:graphicFrame macro="">
      <xdr:nvGraphicFramePr>
        <xdr:cNvPr id="2" name="Graphique 1">
          <a:extLst>
            <a:ext uri="{FF2B5EF4-FFF2-40B4-BE49-F238E27FC236}">
              <a16:creationId xmlns:a16="http://schemas.microsoft.com/office/drawing/2014/main" id="{558C6654-5FE3-414A-9173-3BFC00FA02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7</xdr:col>
      <xdr:colOff>1198763</xdr:colOff>
      <xdr:row>6</xdr:row>
      <xdr:rowOff>117928</xdr:rowOff>
    </xdr:to>
    <xdr:pic>
      <xdr:nvPicPr>
        <xdr:cNvPr id="3" name="Image 2">
          <a:extLst>
            <a:ext uri="{FF2B5EF4-FFF2-40B4-BE49-F238E27FC236}">
              <a16:creationId xmlns:a16="http://schemas.microsoft.com/office/drawing/2014/main" id="{FA5186A7-D662-4833-A379-108518A68D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8737120" cy="1787071"/>
        </a:xfrm>
        <a:prstGeom prst="rect">
          <a:avLst/>
        </a:prstGeom>
      </xdr:spPr>
    </xdr:pic>
    <xdr:clientData/>
  </xdr:twoCellAnchor>
  <xdr:twoCellAnchor editAs="oneCell">
    <xdr:from>
      <xdr:col>0</xdr:col>
      <xdr:colOff>1</xdr:colOff>
      <xdr:row>41</xdr:row>
      <xdr:rowOff>155121</xdr:rowOff>
    </xdr:from>
    <xdr:to>
      <xdr:col>8</xdr:col>
      <xdr:colOff>36286</xdr:colOff>
      <xdr:row>48</xdr:row>
      <xdr:rowOff>31390</xdr:rowOff>
    </xdr:to>
    <xdr:pic>
      <xdr:nvPicPr>
        <xdr:cNvPr id="5" name="Image 4">
          <a:extLst>
            <a:ext uri="{FF2B5EF4-FFF2-40B4-BE49-F238E27FC236}">
              <a16:creationId xmlns:a16="http://schemas.microsoft.com/office/drawing/2014/main" id="{DF9C5105-A56E-4987-B327-0A416016CE2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 y="16302264"/>
          <a:ext cx="8853714" cy="1082769"/>
        </a:xfrm>
        <a:prstGeom prst="rect">
          <a:avLst/>
        </a:prstGeom>
      </xdr:spPr>
    </xdr:pic>
    <xdr:clientData/>
  </xdr:twoCellAnchor>
  <xdr:twoCellAnchor editAs="oneCell">
    <xdr:from>
      <xdr:col>0</xdr:col>
      <xdr:colOff>361950</xdr:colOff>
      <xdr:row>10</xdr:row>
      <xdr:rowOff>79250</xdr:rowOff>
    </xdr:from>
    <xdr:to>
      <xdr:col>0</xdr:col>
      <xdr:colOff>1035050</xdr:colOff>
      <xdr:row>10</xdr:row>
      <xdr:rowOff>752350</xdr:rowOff>
    </xdr:to>
    <xdr:pic>
      <xdr:nvPicPr>
        <xdr:cNvPr id="6" name="Image 5">
          <a:extLst>
            <a:ext uri="{FF2B5EF4-FFF2-40B4-BE49-F238E27FC236}">
              <a16:creationId xmlns:a16="http://schemas.microsoft.com/office/drawing/2014/main" id="{CB6113B6-F9C5-4A3A-AEF8-E7F9A7C9E2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1950" y="2949450"/>
          <a:ext cx="673100" cy="673100"/>
        </a:xfrm>
        <a:prstGeom prst="rect">
          <a:avLst/>
        </a:prstGeom>
      </xdr:spPr>
    </xdr:pic>
    <xdr:clientData/>
  </xdr:twoCellAnchor>
  <xdr:twoCellAnchor editAs="oneCell">
    <xdr:from>
      <xdr:col>0</xdr:col>
      <xdr:colOff>158750</xdr:colOff>
      <xdr:row>16</xdr:row>
      <xdr:rowOff>66696</xdr:rowOff>
    </xdr:from>
    <xdr:to>
      <xdr:col>0</xdr:col>
      <xdr:colOff>1485900</xdr:colOff>
      <xdr:row>16</xdr:row>
      <xdr:rowOff>772672</xdr:rowOff>
    </xdr:to>
    <xdr:pic>
      <xdr:nvPicPr>
        <xdr:cNvPr id="7" name="Image 6">
          <a:extLst>
            <a:ext uri="{FF2B5EF4-FFF2-40B4-BE49-F238E27FC236}">
              <a16:creationId xmlns:a16="http://schemas.microsoft.com/office/drawing/2014/main" id="{2989E012-35B4-4E36-83D9-FDCFC98AD1C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8750" y="4835546"/>
          <a:ext cx="1327150" cy="705976"/>
        </a:xfrm>
        <a:prstGeom prst="rect">
          <a:avLst/>
        </a:prstGeom>
      </xdr:spPr>
    </xdr:pic>
    <xdr:clientData/>
  </xdr:twoCellAnchor>
  <xdr:twoCellAnchor editAs="oneCell">
    <xdr:from>
      <xdr:col>0</xdr:col>
      <xdr:colOff>482600</xdr:colOff>
      <xdr:row>20</xdr:row>
      <xdr:rowOff>24430</xdr:rowOff>
    </xdr:from>
    <xdr:to>
      <xdr:col>0</xdr:col>
      <xdr:colOff>876300</xdr:colOff>
      <xdr:row>20</xdr:row>
      <xdr:rowOff>509525</xdr:rowOff>
    </xdr:to>
    <xdr:pic>
      <xdr:nvPicPr>
        <xdr:cNvPr id="8" name="Image 7">
          <a:extLst>
            <a:ext uri="{FF2B5EF4-FFF2-40B4-BE49-F238E27FC236}">
              <a16:creationId xmlns:a16="http://schemas.microsoft.com/office/drawing/2014/main" id="{1AAD1B93-C788-4149-8C18-DD96ABFD16A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82600" y="6812580"/>
          <a:ext cx="393700" cy="485095"/>
        </a:xfrm>
        <a:prstGeom prst="rect">
          <a:avLst/>
        </a:prstGeom>
      </xdr:spPr>
    </xdr:pic>
    <xdr:clientData/>
  </xdr:twoCellAnchor>
  <xdr:twoCellAnchor editAs="oneCell">
    <xdr:from>
      <xdr:col>0</xdr:col>
      <xdr:colOff>304800</xdr:colOff>
      <xdr:row>36</xdr:row>
      <xdr:rowOff>42470</xdr:rowOff>
    </xdr:from>
    <xdr:to>
      <xdr:col>0</xdr:col>
      <xdr:colOff>1651000</xdr:colOff>
      <xdr:row>36</xdr:row>
      <xdr:rowOff>826521</xdr:rowOff>
    </xdr:to>
    <xdr:pic>
      <xdr:nvPicPr>
        <xdr:cNvPr id="9" name="Image 8">
          <a:extLst>
            <a:ext uri="{FF2B5EF4-FFF2-40B4-BE49-F238E27FC236}">
              <a16:creationId xmlns:a16="http://schemas.microsoft.com/office/drawing/2014/main" id="{639A1E45-3444-4788-A9BE-BD7A98F836E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4800" y="10659670"/>
          <a:ext cx="1346200" cy="784051"/>
        </a:xfrm>
        <a:prstGeom prst="rect">
          <a:avLst/>
        </a:prstGeom>
      </xdr:spPr>
    </xdr:pic>
    <xdr:clientData/>
  </xdr:twoCellAnchor>
  <xdr:twoCellAnchor editAs="oneCell">
    <xdr:from>
      <xdr:col>0</xdr:col>
      <xdr:colOff>127001</xdr:colOff>
      <xdr:row>39</xdr:row>
      <xdr:rowOff>194608</xdr:rowOff>
    </xdr:from>
    <xdr:to>
      <xdr:col>0</xdr:col>
      <xdr:colOff>971550</xdr:colOff>
      <xdr:row>39</xdr:row>
      <xdr:rowOff>568709</xdr:rowOff>
    </xdr:to>
    <xdr:pic>
      <xdr:nvPicPr>
        <xdr:cNvPr id="10" name="Image 9">
          <a:extLst>
            <a:ext uri="{FF2B5EF4-FFF2-40B4-BE49-F238E27FC236}">
              <a16:creationId xmlns:a16="http://schemas.microsoft.com/office/drawing/2014/main" id="{04FA3828-A5E7-4AE4-A73F-8B09DA781FB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27001" y="11846858"/>
          <a:ext cx="844549" cy="37410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multimedia.ademe.fr/catalogues/fiches-distributeurs/Intro_distributeur_temoin.pdf"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showRowColHeaders="0" tabSelected="1" zoomScaleNormal="100" workbookViewId="0">
      <selection activeCell="B12" sqref="B12"/>
    </sheetView>
  </sheetViews>
  <sheetFormatPr baseColWidth="10" defaultColWidth="8.7265625" defaultRowHeight="13.5" x14ac:dyDescent="0.35"/>
  <cols>
    <col min="1" max="1" width="36" style="3" customWidth="1"/>
    <col min="2" max="2" width="18.81640625" style="3" customWidth="1"/>
    <col min="3" max="3" width="5.90625" style="3" customWidth="1"/>
    <col min="4" max="4" width="21" style="3" customWidth="1"/>
    <col min="5" max="7" width="8.7265625" style="3"/>
    <col min="8" max="8" width="18.36328125" style="3" customWidth="1"/>
    <col min="9" max="16384" width="8.7265625" style="3"/>
  </cols>
  <sheetData>
    <row r="1" spans="1:8" ht="17.5" customHeight="1" x14ac:dyDescent="0.35"/>
    <row r="2" spans="1:8" ht="17.5" customHeight="1" x14ac:dyDescent="0.35"/>
    <row r="3" spans="1:8" ht="17.5" customHeight="1" x14ac:dyDescent="0.35"/>
    <row r="4" spans="1:8" ht="45.65" customHeight="1" x14ac:dyDescent="0.35"/>
    <row r="5" spans="1:8" ht="17.5" customHeight="1" x14ac:dyDescent="0.35"/>
    <row r="6" spans="1:8" ht="14.5" customHeight="1" x14ac:dyDescent="0.35"/>
    <row r="7" spans="1:8" ht="100" customHeight="1" x14ac:dyDescent="0.35">
      <c r="A7" s="16" t="s">
        <v>29</v>
      </c>
      <c r="B7" s="16"/>
      <c r="C7" s="16"/>
      <c r="D7" s="16"/>
      <c r="E7" s="16"/>
      <c r="F7" s="16"/>
      <c r="G7" s="16"/>
      <c r="H7" s="16"/>
    </row>
    <row r="8" spans="1:8" ht="15.5" customHeight="1" x14ac:dyDescent="0.35">
      <c r="A8" s="24" t="s">
        <v>23</v>
      </c>
      <c r="B8" s="24"/>
      <c r="C8" s="24"/>
      <c r="D8" s="24"/>
      <c r="E8" s="24"/>
      <c r="F8" s="24"/>
      <c r="G8" s="24"/>
      <c r="H8" s="24"/>
    </row>
    <row r="9" spans="1:8" ht="53.5" customHeight="1" x14ac:dyDescent="0.35">
      <c r="A9" s="16" t="s">
        <v>22</v>
      </c>
      <c r="B9" s="16"/>
      <c r="C9" s="16"/>
      <c r="D9" s="16"/>
      <c r="E9" s="16"/>
      <c r="F9" s="16"/>
      <c r="G9" s="16"/>
      <c r="H9" s="16"/>
    </row>
    <row r="10" spans="1:8" ht="16.5" customHeight="1" x14ac:dyDescent="0.35"/>
    <row r="11" spans="1:8" ht="65.5" customHeight="1" x14ac:dyDescent="0.35">
      <c r="A11" s="23" t="s">
        <v>11</v>
      </c>
      <c r="B11" s="23"/>
      <c r="C11" s="23"/>
      <c r="D11" s="23"/>
      <c r="E11" s="23"/>
      <c r="F11" s="23"/>
      <c r="G11" s="23"/>
      <c r="H11" s="23"/>
    </row>
    <row r="12" spans="1:8" ht="23.15" customHeight="1" x14ac:dyDescent="0.35">
      <c r="A12" s="4" t="s">
        <v>13</v>
      </c>
      <c r="B12" s="1">
        <v>30000000</v>
      </c>
      <c r="C12" s="25" t="s">
        <v>24</v>
      </c>
      <c r="D12" s="25"/>
      <c r="E12" s="25"/>
      <c r="F12" s="25"/>
      <c r="G12" s="25"/>
      <c r="H12" s="25"/>
    </row>
    <row r="13" spans="1:8" ht="23.15" customHeight="1" x14ac:dyDescent="0.35">
      <c r="A13" s="4" t="s">
        <v>12</v>
      </c>
      <c r="B13" s="1">
        <v>20000000</v>
      </c>
      <c r="C13" s="25" t="s">
        <v>25</v>
      </c>
      <c r="D13" s="25"/>
      <c r="E13" s="25"/>
      <c r="F13" s="25"/>
      <c r="G13" s="25"/>
      <c r="H13" s="25"/>
    </row>
    <row r="14" spans="1:8" ht="23.15" customHeight="1" x14ac:dyDescent="0.35">
      <c r="A14" s="4" t="s">
        <v>0</v>
      </c>
      <c r="B14" s="2">
        <v>400</v>
      </c>
      <c r="C14" s="25" t="s">
        <v>30</v>
      </c>
      <c r="D14" s="25"/>
      <c r="E14" s="25"/>
      <c r="F14" s="25"/>
      <c r="G14" s="25"/>
      <c r="H14" s="25"/>
    </row>
    <row r="17" spans="1:8" ht="65.150000000000006" customHeight="1" x14ac:dyDescent="0.35">
      <c r="A17" s="27" t="s">
        <v>9</v>
      </c>
      <c r="B17" s="27"/>
      <c r="C17" s="27"/>
      <c r="D17" s="27"/>
      <c r="E17" s="27"/>
      <c r="F17" s="27"/>
      <c r="G17" s="27"/>
      <c r="H17" s="27"/>
    </row>
    <row r="18" spans="1:8" ht="92.5" customHeight="1" x14ac:dyDescent="0.35">
      <c r="A18" s="4" t="s">
        <v>31</v>
      </c>
      <c r="B18" s="5">
        <f>0.92%*B13</f>
        <v>184000</v>
      </c>
      <c r="C18" s="6" t="s">
        <v>26</v>
      </c>
      <c r="D18" s="7">
        <f>B18/B14</f>
        <v>460</v>
      </c>
      <c r="E18" s="25" t="s">
        <v>21</v>
      </c>
      <c r="F18" s="25"/>
      <c r="G18" s="25"/>
      <c r="H18" s="25"/>
    </row>
    <row r="19" spans="1:8" ht="78.5" customHeight="1" x14ac:dyDescent="0.35">
      <c r="A19" s="4" t="s">
        <v>27</v>
      </c>
      <c r="B19" s="8">
        <f>1.64577530176416E-06*B13</f>
        <v>32.915506035283201</v>
      </c>
      <c r="C19" s="6" t="s">
        <v>26</v>
      </c>
      <c r="D19" s="9">
        <f>B19*1000/B14</f>
        <v>82.288765088207995</v>
      </c>
      <c r="E19" s="25" t="s">
        <v>32</v>
      </c>
      <c r="F19" s="25"/>
      <c r="G19" s="25"/>
      <c r="H19" s="25"/>
    </row>
    <row r="21" spans="1:8" ht="44.5" customHeight="1" x14ac:dyDescent="0.35">
      <c r="A21" s="27" t="s">
        <v>15</v>
      </c>
      <c r="B21" s="27"/>
      <c r="C21" s="27"/>
      <c r="D21" s="27"/>
      <c r="E21" s="27"/>
      <c r="F21" s="27"/>
      <c r="G21" s="27"/>
      <c r="H21" s="27"/>
    </row>
    <row r="22" spans="1:8" ht="81" x14ac:dyDescent="0.35">
      <c r="A22" s="4" t="s">
        <v>1</v>
      </c>
      <c r="B22" s="4" t="s">
        <v>10</v>
      </c>
      <c r="C22" s="4" t="s">
        <v>5</v>
      </c>
      <c r="D22" s="4"/>
      <c r="E22" s="4"/>
      <c r="F22" s="28" t="s">
        <v>18</v>
      </c>
      <c r="G22" s="28"/>
      <c r="H22" s="28"/>
    </row>
    <row r="23" spans="1:8" x14ac:dyDescent="0.35">
      <c r="A23" s="4" t="s">
        <v>2</v>
      </c>
      <c r="B23" s="10">
        <f>C23*$B$18</f>
        <v>139840</v>
      </c>
      <c r="C23" s="11">
        <v>0.76</v>
      </c>
      <c r="D23" s="4"/>
      <c r="E23" s="4"/>
      <c r="F23" s="28"/>
      <c r="G23" s="28"/>
      <c r="H23" s="28"/>
    </row>
    <row r="24" spans="1:8" x14ac:dyDescent="0.35">
      <c r="A24" s="4" t="s">
        <v>33</v>
      </c>
      <c r="B24" s="10">
        <f t="shared" ref="B24:B27" si="0">C24*$B$18</f>
        <v>22080</v>
      </c>
      <c r="C24" s="11">
        <v>0.12</v>
      </c>
      <c r="D24" s="4"/>
      <c r="E24" s="4"/>
      <c r="F24" s="28"/>
      <c r="G24" s="28"/>
      <c r="H24" s="28"/>
    </row>
    <row r="25" spans="1:8" x14ac:dyDescent="0.35">
      <c r="A25" s="4" t="s">
        <v>34</v>
      </c>
      <c r="B25" s="10">
        <f t="shared" si="0"/>
        <v>1600.8</v>
      </c>
      <c r="C25" s="11">
        <v>8.6999999999999994E-3</v>
      </c>
      <c r="D25" s="4"/>
      <c r="E25" s="4"/>
      <c r="F25" s="28"/>
      <c r="G25" s="28"/>
      <c r="H25" s="28"/>
    </row>
    <row r="26" spans="1:8" ht="27" x14ac:dyDescent="0.35">
      <c r="A26" s="4" t="s">
        <v>3</v>
      </c>
      <c r="B26" s="10">
        <f t="shared" si="0"/>
        <v>11923.199999999999</v>
      </c>
      <c r="C26" s="11">
        <v>6.4799999999999996E-2</v>
      </c>
      <c r="D26" s="4"/>
      <c r="E26" s="4"/>
      <c r="F26" s="28"/>
      <c r="G26" s="28"/>
      <c r="H26" s="28"/>
    </row>
    <row r="27" spans="1:8" ht="27" x14ac:dyDescent="0.35">
      <c r="A27" s="4" t="s">
        <v>4</v>
      </c>
      <c r="B27" s="10">
        <f t="shared" si="0"/>
        <v>7911.9999999999991</v>
      </c>
      <c r="C27" s="11">
        <v>4.2999999999999997E-2</v>
      </c>
      <c r="D27" s="4"/>
      <c r="E27" s="4"/>
      <c r="F27" s="28"/>
      <c r="G27" s="28"/>
      <c r="H27" s="28"/>
    </row>
    <row r="28" spans="1:8" x14ac:dyDescent="0.35">
      <c r="A28" s="4"/>
      <c r="B28" s="4"/>
      <c r="C28" s="4"/>
      <c r="D28" s="4"/>
      <c r="E28" s="4"/>
      <c r="F28" s="28"/>
      <c r="G28" s="28"/>
      <c r="H28" s="28"/>
    </row>
    <row r="29" spans="1:8" x14ac:dyDescent="0.35">
      <c r="A29" s="4"/>
      <c r="B29" s="4"/>
      <c r="C29" s="4"/>
      <c r="D29" s="4"/>
      <c r="E29" s="4"/>
      <c r="F29" s="28"/>
      <c r="G29" s="28"/>
      <c r="H29" s="28"/>
    </row>
    <row r="30" spans="1:8" x14ac:dyDescent="0.35">
      <c r="A30" s="4"/>
      <c r="B30" s="4"/>
      <c r="C30" s="4"/>
      <c r="D30" s="4"/>
      <c r="E30" s="4"/>
      <c r="F30" s="28"/>
      <c r="G30" s="28"/>
      <c r="H30" s="28"/>
    </row>
    <row r="31" spans="1:8" x14ac:dyDescent="0.35">
      <c r="A31" s="4"/>
      <c r="B31" s="4"/>
      <c r="C31" s="4"/>
      <c r="D31" s="4"/>
      <c r="E31" s="4"/>
      <c r="F31" s="28"/>
      <c r="G31" s="28"/>
      <c r="H31" s="28"/>
    </row>
    <row r="32" spans="1:8" x14ac:dyDescent="0.35">
      <c r="A32" s="4"/>
      <c r="B32" s="4"/>
      <c r="C32" s="4"/>
      <c r="D32" s="4"/>
      <c r="E32" s="4"/>
      <c r="F32" s="28"/>
      <c r="G32" s="28"/>
      <c r="H32" s="28"/>
    </row>
    <row r="33" spans="1:8" x14ac:dyDescent="0.35">
      <c r="A33" s="4"/>
      <c r="B33" s="4"/>
      <c r="C33" s="4"/>
      <c r="D33" s="4"/>
      <c r="E33" s="4"/>
      <c r="F33" s="28"/>
      <c r="G33" s="28"/>
      <c r="H33" s="28"/>
    </row>
    <row r="34" spans="1:8" ht="7.5" customHeight="1" x14ac:dyDescent="0.35"/>
    <row r="36" spans="1:8" ht="6.65" customHeight="1" x14ac:dyDescent="0.35"/>
    <row r="37" spans="1:8" ht="68.150000000000006" customHeight="1" x14ac:dyDescent="0.35">
      <c r="A37" s="29" t="s">
        <v>14</v>
      </c>
      <c r="B37" s="29"/>
      <c r="C37" s="29"/>
      <c r="D37" s="29"/>
      <c r="E37" s="29"/>
      <c r="F37" s="29"/>
      <c r="G37" s="29"/>
      <c r="H37" s="29"/>
    </row>
    <row r="38" spans="1:8" ht="50.15" customHeight="1" x14ac:dyDescent="0.35">
      <c r="A38" s="26" t="s">
        <v>6</v>
      </c>
      <c r="B38" s="12">
        <f>B18*0.18</f>
        <v>33120</v>
      </c>
      <c r="C38" s="17" t="s">
        <v>16</v>
      </c>
      <c r="D38" s="18"/>
      <c r="E38" s="19"/>
      <c r="F38" s="20" t="s">
        <v>19</v>
      </c>
      <c r="G38" s="21"/>
      <c r="H38" s="22"/>
    </row>
    <row r="39" spans="1:8" ht="49.5" customHeight="1" x14ac:dyDescent="0.35">
      <c r="A39" s="26"/>
      <c r="B39" s="13">
        <f>B19*0.225</f>
        <v>7.4059888579387207</v>
      </c>
      <c r="C39" s="17" t="s">
        <v>17</v>
      </c>
      <c r="D39" s="18"/>
      <c r="E39" s="19"/>
      <c r="F39" s="20" t="s">
        <v>20</v>
      </c>
      <c r="G39" s="21"/>
      <c r="H39" s="22"/>
    </row>
    <row r="40" spans="1:8" ht="59.15" customHeight="1" x14ac:dyDescent="0.35">
      <c r="A40" s="14" t="s">
        <v>7</v>
      </c>
      <c r="B40" s="15">
        <f>B39*1000000/500</f>
        <v>14811.977715877441</v>
      </c>
      <c r="C40" s="17" t="s">
        <v>8</v>
      </c>
      <c r="D40" s="18"/>
      <c r="E40" s="19"/>
      <c r="F40" s="20" t="s">
        <v>28</v>
      </c>
      <c r="G40" s="21"/>
      <c r="H40" s="22"/>
    </row>
  </sheetData>
  <sheetProtection algorithmName="SHA-512" hashValue="pnwQYBQlUkHSAvsUdRQa1X9WvJ93BgaYWzhvIY4PoZ8izBMt7a94i+EyaTq0gMrSY1Ff8ccZ65afc2pM4VOlEA==" saltValue="gIk0Igp2kV19XnhxUrNT6g==" spinCount="100000" sheet="1" objects="1" scenarios="1" selectLockedCells="1"/>
  <customSheetViews>
    <customSheetView guid="{9818BF9A-F352-4E11-A0FF-2BE0CD5DB55C}" showPageBreaks="1" showGridLines="0" showRowCol="0" fitToPage="1" printArea="1">
      <selection activeCell="B14" sqref="B14"/>
      <pageMargins left="0.7" right="0.7" top="0.75" bottom="0.75" header="0.3" footer="0.3"/>
      <pageSetup paperSize="9" scale="53" orientation="portrait" r:id="rId1"/>
    </customSheetView>
  </customSheetViews>
  <mergeCells count="20">
    <mergeCell ref="F40:H40"/>
    <mergeCell ref="C40:E40"/>
    <mergeCell ref="A38:A39"/>
    <mergeCell ref="C12:H12"/>
    <mergeCell ref="C13:H13"/>
    <mergeCell ref="C14:H14"/>
    <mergeCell ref="A17:H17"/>
    <mergeCell ref="A21:H21"/>
    <mergeCell ref="F22:H33"/>
    <mergeCell ref="A37:H37"/>
    <mergeCell ref="A7:H7"/>
    <mergeCell ref="C38:E38"/>
    <mergeCell ref="C39:E39"/>
    <mergeCell ref="F38:H38"/>
    <mergeCell ref="F39:H39"/>
    <mergeCell ref="A11:H11"/>
    <mergeCell ref="A9:H9"/>
    <mergeCell ref="A8:H8"/>
    <mergeCell ref="E18:H18"/>
    <mergeCell ref="E19:H19"/>
  </mergeCells>
  <hyperlinks>
    <hyperlink ref="A8:H8" r:id="rId2" display="Liens vers les fiches de l'opération"/>
  </hyperlinks>
  <pageMargins left="0.7" right="0.7" top="0.75" bottom="0.75" header="0.3" footer="0.3"/>
  <pageSetup paperSize="9" scale="5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Outil GA</vt:lpstr>
      <vt:lpstr>'Outil GA'!Zone_d_impression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2016-11-16T14:10:10Z</dcterms:modified>
</cp:coreProperties>
</file>